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one\Documents\VAC\2022\Budget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1" l="1"/>
  <c r="P39" i="1" l="1"/>
  <c r="N38" i="1"/>
  <c r="M38" i="1"/>
  <c r="L38" i="1"/>
  <c r="K38" i="1"/>
  <c r="K40" i="1" s="1"/>
  <c r="J38" i="1"/>
  <c r="I38" i="1"/>
  <c r="H38" i="1"/>
  <c r="G38" i="1"/>
  <c r="G40" i="1" s="1"/>
  <c r="F38" i="1"/>
  <c r="E38" i="1"/>
  <c r="D38" i="1"/>
  <c r="P37" i="1"/>
  <c r="H36" i="1"/>
  <c r="O38" i="1" s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N13" i="1"/>
  <c r="M13" i="1"/>
  <c r="L13" i="1"/>
  <c r="K13" i="1"/>
  <c r="J13" i="1"/>
  <c r="I13" i="1"/>
  <c r="H13" i="1"/>
  <c r="G13" i="1"/>
  <c r="F13" i="1"/>
  <c r="E13" i="1"/>
  <c r="O12" i="1"/>
  <c r="O13" i="1" s="1"/>
  <c r="D11" i="1"/>
  <c r="P11" i="1" s="1"/>
  <c r="C5" i="1"/>
  <c r="C4" i="1"/>
  <c r="F40" i="1" l="1"/>
  <c r="J40" i="1"/>
  <c r="H40" i="1"/>
  <c r="I40" i="1"/>
  <c r="M40" i="1"/>
  <c r="N40" i="1"/>
  <c r="L40" i="1"/>
  <c r="E40" i="1"/>
  <c r="O40" i="1"/>
  <c r="P38" i="1"/>
  <c r="D13" i="1"/>
  <c r="P36" i="1"/>
  <c r="P12" i="1"/>
  <c r="P13" i="1" l="1"/>
  <c r="D40" i="1"/>
  <c r="P40" i="1" s="1"/>
</calcChain>
</file>

<file path=xl/sharedStrings.xml><?xml version="1.0" encoding="utf-8"?>
<sst xmlns="http://schemas.openxmlformats.org/spreadsheetml/2006/main" count="73" uniqueCount="70">
  <si>
    <t>NOTES</t>
  </si>
  <si>
    <t>Property:</t>
  </si>
  <si>
    <t>ALUM</t>
  </si>
  <si>
    <t>Operating Component per Unit Per Year:</t>
  </si>
  <si>
    <t>Year:</t>
  </si>
  <si>
    <t>Reserve Component per Unit Per Year:</t>
  </si>
  <si>
    <t>Annual Dues:</t>
  </si>
  <si>
    <t>Total Annual Fee per Unit:</t>
  </si>
  <si>
    <t>Reserve/Annual:</t>
  </si>
  <si>
    <t>Total Units:</t>
  </si>
  <si>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</si>
  <si>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</si>
  <si>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</si>
  <si>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</si>
  <si>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</si>
  <si>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</si>
  <si>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</si>
  <si>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</si>
  <si>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</si>
  <si>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</si>
  <si>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</si>
  <si>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</si>
  <si>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</si>
  <si>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</si>
  <si>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Owner Dues</t>
  </si>
  <si>
    <t>Reserve Dues</t>
  </si>
  <si>
    <t>Total Income</t>
  </si>
  <si>
    <t>Expenses</t>
  </si>
  <si>
    <t>Common Electric</t>
  </si>
  <si>
    <t>Anticipated 3% increase</t>
  </si>
  <si>
    <t>Water/Sewer</t>
  </si>
  <si>
    <t>Lawn Contract</t>
  </si>
  <si>
    <t>Fert/Aeration</t>
  </si>
  <si>
    <t>Pond Exp</t>
  </si>
  <si>
    <t>Irrigation</t>
  </si>
  <si>
    <t>Trees/Shrubs</t>
  </si>
  <si>
    <t>Landscape-Misc</t>
  </si>
  <si>
    <t>Pet Waste</t>
  </si>
  <si>
    <t>Building/Fence Maint</t>
  </si>
  <si>
    <t>Mgmt Fee</t>
  </si>
  <si>
    <t>RE Taxes</t>
  </si>
  <si>
    <t>Legal Fees</t>
  </si>
  <si>
    <t>Accounting Fees</t>
  </si>
  <si>
    <t>Insurance</t>
  </si>
  <si>
    <t>Supplies/Equip</t>
  </si>
  <si>
    <t>Postage</t>
  </si>
  <si>
    <t>Copies</t>
  </si>
  <si>
    <t>Contingency</t>
  </si>
  <si>
    <t>Reserve Contr</t>
  </si>
  <si>
    <t>Deferred Maint</t>
  </si>
  <si>
    <t>Total Expenses</t>
  </si>
  <si>
    <t>Net Income</t>
  </si>
  <si>
    <t>increase based on 2021 YTD + cushion</t>
  </si>
  <si>
    <t>increase based on 2020 year end #s and 2021 YTD</t>
  </si>
  <si>
    <t>No change based on 2021 YTD</t>
  </si>
  <si>
    <t>based on 2022 mgmt. agreement</t>
  </si>
  <si>
    <t>based on 2022 US Lawn contract (incl. tax)</t>
  </si>
  <si>
    <t>increase based on 2020-2021 #s (taxes increased by $920)</t>
  </si>
  <si>
    <t>increase based on 2021 numbers (vendor increased price)</t>
  </si>
  <si>
    <t>anticipated 5% increase</t>
  </si>
  <si>
    <t>increase based on 2021 YTD</t>
  </si>
  <si>
    <t>based on 2020 year end #s (overage due to '21 Amendment mailings)</t>
  </si>
  <si>
    <t>(pond maint.) based on 2022 OAM Contract + cushion for repairs</t>
  </si>
  <si>
    <t>based on these #s, recommend raising dues by $40/yr= additional $17,800</t>
  </si>
  <si>
    <t>this would leave HOA w/net income of ~$78</t>
  </si>
  <si>
    <t>based on TruGreen 3yr contract &amp; 2021 YTD (incl. 5% increase per TruGreen)</t>
  </si>
  <si>
    <t>can be adjusted as needed (see Joe L. email 12/8)</t>
  </si>
  <si>
    <t>Amt. based on 2018-2021 actual amount averaged</t>
  </si>
  <si>
    <t>Board decided to delay updating lighting at North entrance</t>
  </si>
  <si>
    <t>VILLAGE OF ALUM CREEK HOMEOWNERS ASSOCIATION 2022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</si>
</sst>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4" fontId="3" fillId="2" borderId="0" xfId="0" applyNumberFormat="1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1" fillId="0" borderId="3" xfId="0" applyNumberFormat="1" applyFont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4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4" fontId="6" fillId="2" borderId="0" xfId="0" applyNumberFormat="1" applyFont="1" applyFill="1"/>
    <xf numFmtId="44" fontId="4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70" zoomScaleNormal="70" workbookViewId="0">
      <selection activeCell="I21" sqref="I21"/>
    </sheetView>
  </sheetViews>
  <sheetFormatPr defaultColWidth="9.109375" defaultRowHeight="14.4" x14ac:dyDescent="0.3"/>
  <cols>
    <col min="1" max="2" width="9.109375" style="1"/>
    <col min="3" max="3" width="13.33203125" style="1" bestFit="1" customWidth="1"/>
    <col min="4" max="4" width="13.33203125" style="1" customWidth="1"/>
    <col min="5" max="5" width="16.5546875" style="1" customWidth="1"/>
    <col min="6" max="6" width="13.44140625" style="1" customWidth="1"/>
    <col min="7" max="7" width="14" style="1" customWidth="1"/>
    <col min="8" max="8" width="12.6640625" style="1" customWidth="1"/>
    <col min="9" max="9" width="15.44140625" style="1" customWidth="1"/>
    <col min="10" max="10" width="14.109375" style="1" customWidth="1"/>
    <col min="11" max="12" width="14.33203125" style="1" customWidth="1"/>
    <col min="13" max="13" width="15.44140625" style="1" customWidth="1"/>
    <col min="14" max="14" width="14.44140625" style="1" customWidth="1"/>
    <col min="15" max="15" width="12.33203125" style="1" bestFit="1" customWidth="1"/>
    <col min="16" max="16" width="13.44140625" style="1" bestFit="1" customWidth="1"/>
    <col min="17" max="17" width="79.44140625" style="5" bestFit="1" customWidth="1"/>
    <col min="18" max="16384" width="9.109375" style="1"/>
  </cols>
  <sheetData>
    <row r="1" spans="1:17" ht="32.4" customHeight="1" x14ac:dyDescent="0.3">
      <c r="A1" s="20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x14ac:dyDescent="0.3">
      <c r="A2" s="1" t="s">
        <v>1</v>
      </c>
      <c r="C2" s="3" t="s">
        <v>2</v>
      </c>
      <c r="F2" s="1" t="s">
        <v>3</v>
      </c>
      <c r="J2" s="4">
        <v>240</v>
      </c>
    </row>
    <row r="3" spans="1:17" x14ac:dyDescent="0.3">
      <c r="A3" s="1" t="s">
        <v>4</v>
      </c>
      <c r="C3" s="6">
        <v>2022</v>
      </c>
      <c r="F3" s="1" t="s">
        <v>5</v>
      </c>
      <c r="J3" s="4">
        <v>20</v>
      </c>
      <c r="Q3" s="2" t="s">
        <v>0</v>
      </c>
    </row>
    <row r="4" spans="1:17" ht="15" thickBot="1" x14ac:dyDescent="0.35">
      <c r="A4" s="1" t="s">
        <v>6</v>
      </c>
      <c r="C4" s="7">
        <f>J4*J5</f>
        <v>115700</v>
      </c>
      <c r="F4" s="1" t="s">
        <v>7</v>
      </c>
      <c r="J4" s="8">
        <v>260</v>
      </c>
    </row>
    <row r="5" spans="1:17" ht="15" thickTop="1" x14ac:dyDescent="0.3">
      <c r="A5" s="1" t="s">
        <v>8</v>
      </c>
      <c r="C5" s="7">
        <f>J3*J5</f>
        <v>8900</v>
      </c>
      <c r="F5" s="1" t="s">
        <v>9</v>
      </c>
      <c r="J5" s="1">
        <v>445</v>
      </c>
    </row>
    <row r="8" spans="1:17" x14ac:dyDescent="0.3">
      <c r="F8" s="9"/>
    </row>
    <row r="9" spans="1:17" x14ac:dyDescent="0.3">
      <c r="A9" s="18" t="s">
        <v>10</v>
      </c>
      <c r="B9" s="18"/>
      <c r="C9" s="18"/>
    </row>
    <row r="10" spans="1:17" s="10" customFormat="1" x14ac:dyDescent="0.3">
      <c r="D10" s="2" t="s">
        <v>11</v>
      </c>
      <c r="E10" s="2" t="s">
        <v>12</v>
      </c>
      <c r="F10" s="2" t="s">
        <v>13</v>
      </c>
      <c r="G10" s="2" t="s">
        <v>14</v>
      </c>
      <c r="H10" s="2" t="s">
        <v>15</v>
      </c>
      <c r="I10" s="2" t="s">
        <v>16</v>
      </c>
      <c r="J10" s="2" t="s">
        <v>17</v>
      </c>
      <c r="K10" s="2" t="s">
        <v>18</v>
      </c>
      <c r="L10" s="2" t="s">
        <v>19</v>
      </c>
      <c r="M10" s="2" t="s">
        <v>20</v>
      </c>
      <c r="N10" s="2" t="s">
        <v>21</v>
      </c>
      <c r="O10" s="2" t="s">
        <v>22</v>
      </c>
      <c r="P10" s="2" t="s">
        <v>23</v>
      </c>
      <c r="Q10" s="11"/>
    </row>
    <row r="11" spans="1:17" x14ac:dyDescent="0.3">
      <c r="A11" s="5">
        <v>5110</v>
      </c>
      <c r="B11" s="1" t="s">
        <v>24</v>
      </c>
      <c r="D11" s="12">
        <f>C4</f>
        <v>115700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>SUM(D11:O11)</f>
        <v>115700</v>
      </c>
    </row>
    <row r="12" spans="1:17" x14ac:dyDescent="0.3">
      <c r="A12" s="5">
        <v>5111</v>
      </c>
      <c r="B12" s="1" t="s">
        <v>25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f>C5</f>
        <v>8900</v>
      </c>
      <c r="P12" s="12">
        <f>SUM(D12:O12)</f>
        <v>8900</v>
      </c>
    </row>
    <row r="13" spans="1:17" ht="15" thickBot="1" x14ac:dyDescent="0.35">
      <c r="A13" s="5"/>
      <c r="B13" s="18" t="s">
        <v>26</v>
      </c>
      <c r="C13" s="18"/>
      <c r="D13" s="8">
        <f t="shared" ref="D13:O13" si="0">SUM(D11:D12)</f>
        <v>115700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8900</v>
      </c>
      <c r="P13" s="12">
        <f>SUM(D13:O13)</f>
        <v>124600</v>
      </c>
    </row>
    <row r="14" spans="1:17" ht="15" thickTop="1" x14ac:dyDescent="0.3"/>
    <row r="15" spans="1:17" x14ac:dyDescent="0.3">
      <c r="A15" s="18" t="s">
        <v>27</v>
      </c>
      <c r="B15" s="18"/>
      <c r="C15" s="18"/>
    </row>
    <row r="17" spans="1:17" x14ac:dyDescent="0.3">
      <c r="A17" s="5">
        <v>6110</v>
      </c>
      <c r="B17" s="1" t="s">
        <v>28</v>
      </c>
      <c r="D17" s="4">
        <v>412</v>
      </c>
      <c r="E17" s="4">
        <v>412</v>
      </c>
      <c r="F17" s="4">
        <v>412</v>
      </c>
      <c r="G17" s="4">
        <v>412</v>
      </c>
      <c r="H17" s="4">
        <v>412</v>
      </c>
      <c r="I17" s="4">
        <v>412</v>
      </c>
      <c r="J17" s="4">
        <v>412</v>
      </c>
      <c r="K17" s="4">
        <v>412</v>
      </c>
      <c r="L17" s="4">
        <v>412</v>
      </c>
      <c r="M17" s="4">
        <v>412</v>
      </c>
      <c r="N17" s="4">
        <v>412</v>
      </c>
      <c r="O17" s="4">
        <v>412</v>
      </c>
      <c r="P17" s="12">
        <f t="shared" ref="P17:P40" si="1">SUM(D17:O17)</f>
        <v>4944</v>
      </c>
      <c r="Q17" s="5" t="s">
        <v>29</v>
      </c>
    </row>
    <row r="18" spans="1:17" x14ac:dyDescent="0.3">
      <c r="A18" s="5">
        <v>6130</v>
      </c>
      <c r="B18" s="1" t="s">
        <v>30</v>
      </c>
      <c r="D18" s="4">
        <v>129</v>
      </c>
      <c r="E18" s="4">
        <v>129</v>
      </c>
      <c r="F18" s="4">
        <v>129</v>
      </c>
      <c r="G18" s="4">
        <v>129</v>
      </c>
      <c r="H18" s="4">
        <v>129</v>
      </c>
      <c r="I18" s="4">
        <v>129</v>
      </c>
      <c r="J18" s="4">
        <v>129</v>
      </c>
      <c r="K18" s="4">
        <v>129</v>
      </c>
      <c r="L18" s="4">
        <v>129</v>
      </c>
      <c r="M18" s="4">
        <v>129</v>
      </c>
      <c r="N18" s="4">
        <v>129</v>
      </c>
      <c r="O18" s="4">
        <v>129</v>
      </c>
      <c r="P18" s="12">
        <f t="shared" si="1"/>
        <v>1548</v>
      </c>
      <c r="Q18" s="5" t="s">
        <v>29</v>
      </c>
    </row>
    <row r="19" spans="1:17" x14ac:dyDescent="0.3">
      <c r="A19" s="5">
        <v>6210</v>
      </c>
      <c r="B19" s="1" t="s">
        <v>31</v>
      </c>
      <c r="D19" s="4">
        <v>0</v>
      </c>
      <c r="E19" s="4">
        <v>0</v>
      </c>
      <c r="F19" s="4">
        <v>6702.21</v>
      </c>
      <c r="G19" s="4">
        <v>6702.21</v>
      </c>
      <c r="H19" s="4">
        <v>6702.21</v>
      </c>
      <c r="I19" s="4">
        <v>6702.21</v>
      </c>
      <c r="J19" s="4">
        <v>6702.21</v>
      </c>
      <c r="K19" s="4">
        <v>6702.21</v>
      </c>
      <c r="L19" s="4">
        <v>6702.21</v>
      </c>
      <c r="M19" s="4">
        <v>6702.21</v>
      </c>
      <c r="N19" s="4">
        <v>0</v>
      </c>
      <c r="O19" s="4">
        <v>0</v>
      </c>
      <c r="P19" s="12">
        <f t="shared" si="1"/>
        <v>53617.68</v>
      </c>
      <c r="Q19" s="5" t="s">
        <v>56</v>
      </c>
    </row>
    <row r="20" spans="1:17" s="14" customFormat="1" x14ac:dyDescent="0.3">
      <c r="A20" s="13">
        <v>6220</v>
      </c>
      <c r="B20" s="14" t="s">
        <v>32</v>
      </c>
      <c r="D20" s="15">
        <v>0</v>
      </c>
      <c r="E20" s="15">
        <v>0</v>
      </c>
      <c r="F20" s="15">
        <v>2536.33</v>
      </c>
      <c r="G20" s="15">
        <v>0</v>
      </c>
      <c r="H20" s="15">
        <v>2536.33</v>
      </c>
      <c r="I20" s="15">
        <v>0</v>
      </c>
      <c r="J20" s="15">
        <v>2536.33</v>
      </c>
      <c r="K20" s="15">
        <v>0</v>
      </c>
      <c r="L20" s="15">
        <v>2536.33</v>
      </c>
      <c r="M20" s="15">
        <v>0</v>
      </c>
      <c r="N20" s="15">
        <v>1268.19</v>
      </c>
      <c r="O20" s="15">
        <v>0</v>
      </c>
      <c r="P20" s="16">
        <f t="shared" si="1"/>
        <v>11413.51</v>
      </c>
      <c r="Q20" s="13" t="s">
        <v>65</v>
      </c>
    </row>
    <row r="21" spans="1:17" x14ac:dyDescent="0.3">
      <c r="A21" s="5">
        <v>6230</v>
      </c>
      <c r="B21" s="1" t="s">
        <v>33</v>
      </c>
      <c r="D21" s="4">
        <v>0</v>
      </c>
      <c r="E21" s="4">
        <v>700</v>
      </c>
      <c r="F21" s="4">
        <v>700</v>
      </c>
      <c r="G21" s="4">
        <v>700</v>
      </c>
      <c r="H21" s="4">
        <v>700</v>
      </c>
      <c r="I21" s="4">
        <v>700</v>
      </c>
      <c r="J21" s="4">
        <v>700</v>
      </c>
      <c r="K21" s="4">
        <v>700</v>
      </c>
      <c r="L21" s="4">
        <v>700</v>
      </c>
      <c r="M21" s="4">
        <v>700</v>
      </c>
      <c r="N21" s="4">
        <v>700</v>
      </c>
      <c r="O21" s="4">
        <v>0</v>
      </c>
      <c r="P21" s="12">
        <f t="shared" si="1"/>
        <v>7000</v>
      </c>
      <c r="Q21" s="5" t="s">
        <v>62</v>
      </c>
    </row>
    <row r="22" spans="1:17" x14ac:dyDescent="0.3">
      <c r="A22" s="5">
        <v>6240</v>
      </c>
      <c r="B22" s="1" t="s">
        <v>34</v>
      </c>
      <c r="D22" s="4">
        <v>0</v>
      </c>
      <c r="E22" s="4">
        <v>0</v>
      </c>
      <c r="F22" s="4">
        <v>0</v>
      </c>
      <c r="G22" s="4">
        <v>350</v>
      </c>
      <c r="H22" s="4">
        <v>0</v>
      </c>
      <c r="I22" s="4">
        <v>350</v>
      </c>
      <c r="J22" s="4">
        <v>0</v>
      </c>
      <c r="K22" s="4">
        <v>350</v>
      </c>
      <c r="L22" s="4">
        <v>0</v>
      </c>
      <c r="M22" s="4">
        <v>250</v>
      </c>
      <c r="N22" s="4">
        <v>0</v>
      </c>
      <c r="O22" s="4">
        <v>0</v>
      </c>
      <c r="P22" s="12">
        <f t="shared" si="1"/>
        <v>1300</v>
      </c>
      <c r="Q22" s="5" t="s">
        <v>52</v>
      </c>
    </row>
    <row r="23" spans="1:17" s="14" customFormat="1" x14ac:dyDescent="0.3">
      <c r="A23" s="13">
        <v>6260</v>
      </c>
      <c r="B23" s="14" t="s">
        <v>35</v>
      </c>
      <c r="D23" s="15">
        <v>0</v>
      </c>
      <c r="E23" s="15">
        <v>0</v>
      </c>
      <c r="F23" s="15">
        <v>0</v>
      </c>
      <c r="G23" s="15">
        <v>0</v>
      </c>
      <c r="H23" s="15">
        <v>1500</v>
      </c>
      <c r="I23" s="15">
        <v>0</v>
      </c>
      <c r="J23" s="15">
        <v>0</v>
      </c>
      <c r="K23" s="15">
        <v>0</v>
      </c>
      <c r="L23" s="15">
        <v>0</v>
      </c>
      <c r="M23" s="15">
        <v>1500</v>
      </c>
      <c r="N23" s="15">
        <v>0</v>
      </c>
      <c r="O23" s="15">
        <v>0</v>
      </c>
      <c r="P23" s="16">
        <f t="shared" si="1"/>
        <v>3000</v>
      </c>
      <c r="Q23" s="13" t="s">
        <v>66</v>
      </c>
    </row>
    <row r="24" spans="1:17" x14ac:dyDescent="0.3">
      <c r="A24" s="5">
        <v>6295</v>
      </c>
      <c r="B24" s="1" t="s">
        <v>36</v>
      </c>
      <c r="D24" s="4">
        <v>0</v>
      </c>
      <c r="E24" s="4">
        <v>0</v>
      </c>
      <c r="F24" s="4">
        <v>0</v>
      </c>
      <c r="G24" s="4">
        <v>0</v>
      </c>
      <c r="H24" s="4">
        <v>500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12">
        <f t="shared" si="1"/>
        <v>500</v>
      </c>
      <c r="Q24" s="5" t="s">
        <v>54</v>
      </c>
    </row>
    <row r="25" spans="1:17" x14ac:dyDescent="0.3">
      <c r="A25" s="5">
        <v>6305</v>
      </c>
      <c r="B25" s="1" t="s">
        <v>37</v>
      </c>
      <c r="D25" s="4">
        <v>162.5</v>
      </c>
      <c r="E25" s="4">
        <v>162.5</v>
      </c>
      <c r="F25" s="4">
        <v>162.5</v>
      </c>
      <c r="G25" s="4">
        <v>162.5</v>
      </c>
      <c r="H25" s="4">
        <v>162.5</v>
      </c>
      <c r="I25" s="4">
        <v>162.5</v>
      </c>
      <c r="J25" s="4">
        <v>162.5</v>
      </c>
      <c r="K25" s="4">
        <v>162.5</v>
      </c>
      <c r="L25" s="4">
        <v>162.5</v>
      </c>
      <c r="M25" s="4">
        <v>162.5</v>
      </c>
      <c r="N25" s="4">
        <v>162.5</v>
      </c>
      <c r="O25" s="4">
        <v>162.5</v>
      </c>
      <c r="P25" s="12">
        <f t="shared" si="1"/>
        <v>1950</v>
      </c>
      <c r="Q25" s="5" t="s">
        <v>53</v>
      </c>
    </row>
    <row r="26" spans="1:17" s="14" customFormat="1" x14ac:dyDescent="0.3">
      <c r="A26" s="13">
        <v>6310</v>
      </c>
      <c r="B26" s="17" t="s">
        <v>38</v>
      </c>
      <c r="D26" s="15"/>
      <c r="E26" s="15"/>
      <c r="F26" s="15">
        <v>408.5</v>
      </c>
      <c r="G26" s="15">
        <v>408.5</v>
      </c>
      <c r="H26" s="15">
        <v>408.5</v>
      </c>
      <c r="I26" s="15">
        <v>408.5</v>
      </c>
      <c r="J26" s="15">
        <v>408.5</v>
      </c>
      <c r="K26" s="15">
        <v>408.5</v>
      </c>
      <c r="L26" s="15">
        <v>408.5</v>
      </c>
      <c r="M26" s="15">
        <v>408.5</v>
      </c>
      <c r="N26" s="15">
        <v>408.5</v>
      </c>
      <c r="O26" s="15">
        <v>408.5</v>
      </c>
      <c r="P26" s="16">
        <f t="shared" si="1"/>
        <v>4085</v>
      </c>
      <c r="Q26" s="13" t="s">
        <v>67</v>
      </c>
    </row>
    <row r="27" spans="1:17" x14ac:dyDescent="0.3">
      <c r="A27" s="5">
        <v>6720</v>
      </c>
      <c r="B27" s="1" t="s">
        <v>39</v>
      </c>
      <c r="D27" s="4">
        <v>778.75</v>
      </c>
      <c r="E27" s="4">
        <v>778.75</v>
      </c>
      <c r="F27" s="4">
        <v>778.75</v>
      </c>
      <c r="G27" s="4">
        <v>778.75</v>
      </c>
      <c r="H27" s="4">
        <v>778.75</v>
      </c>
      <c r="I27" s="4">
        <v>778.75</v>
      </c>
      <c r="J27" s="4">
        <v>778.75</v>
      </c>
      <c r="K27" s="4">
        <v>778.75</v>
      </c>
      <c r="L27" s="4">
        <v>778.75</v>
      </c>
      <c r="M27" s="4">
        <v>778.75</v>
      </c>
      <c r="N27" s="4">
        <v>778.75</v>
      </c>
      <c r="O27" s="4">
        <v>778.75</v>
      </c>
      <c r="P27" s="12">
        <f t="shared" si="1"/>
        <v>9345</v>
      </c>
      <c r="Q27" s="5" t="s">
        <v>55</v>
      </c>
    </row>
    <row r="28" spans="1:17" x14ac:dyDescent="0.3">
      <c r="A28" s="5">
        <v>6725</v>
      </c>
      <c r="B28" s="1" t="s">
        <v>40</v>
      </c>
      <c r="D28" s="4">
        <v>6000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12">
        <f t="shared" si="1"/>
        <v>6000</v>
      </c>
      <c r="Q28" s="5" t="s">
        <v>57</v>
      </c>
    </row>
    <row r="29" spans="1:17" s="14" customFormat="1" x14ac:dyDescent="0.3">
      <c r="A29" s="13">
        <v>6730</v>
      </c>
      <c r="B29" s="14" t="s">
        <v>41</v>
      </c>
      <c r="D29" s="15">
        <v>395</v>
      </c>
      <c r="E29" s="15">
        <v>395</v>
      </c>
      <c r="F29" s="15">
        <v>395</v>
      </c>
      <c r="G29" s="15">
        <v>395</v>
      </c>
      <c r="H29" s="15">
        <v>395</v>
      </c>
      <c r="I29" s="15">
        <v>395</v>
      </c>
      <c r="J29" s="15">
        <v>395</v>
      </c>
      <c r="K29" s="15">
        <v>395</v>
      </c>
      <c r="L29" s="15">
        <v>395</v>
      </c>
      <c r="M29" s="15">
        <v>395</v>
      </c>
      <c r="N29" s="15">
        <v>395</v>
      </c>
      <c r="O29" s="15">
        <v>395</v>
      </c>
      <c r="P29" s="16">
        <f t="shared" si="1"/>
        <v>4740</v>
      </c>
      <c r="Q29" s="13" t="s">
        <v>67</v>
      </c>
    </row>
    <row r="30" spans="1:17" x14ac:dyDescent="0.3">
      <c r="A30" s="5">
        <v>6732</v>
      </c>
      <c r="B30" s="1" t="s">
        <v>42</v>
      </c>
      <c r="D30" s="4">
        <v>225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12">
        <f t="shared" si="1"/>
        <v>225</v>
      </c>
      <c r="Q30" s="5" t="s">
        <v>58</v>
      </c>
    </row>
    <row r="31" spans="1:17" x14ac:dyDescent="0.3">
      <c r="A31" s="5">
        <v>6740</v>
      </c>
      <c r="B31" s="1" t="s">
        <v>43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2952</v>
      </c>
      <c r="O31" s="4">
        <v>0</v>
      </c>
      <c r="P31" s="12">
        <f t="shared" si="1"/>
        <v>2952</v>
      </c>
      <c r="Q31" s="5" t="s">
        <v>59</v>
      </c>
    </row>
    <row r="32" spans="1:17" x14ac:dyDescent="0.3">
      <c r="A32" s="5">
        <v>6910</v>
      </c>
      <c r="B32" s="1" t="s">
        <v>44</v>
      </c>
      <c r="D32" s="4">
        <v>0</v>
      </c>
      <c r="E32" s="4">
        <v>0</v>
      </c>
      <c r="F32" s="4">
        <v>200</v>
      </c>
      <c r="G32" s="4">
        <v>0</v>
      </c>
      <c r="H32" s="4">
        <v>0</v>
      </c>
      <c r="I32" s="4">
        <v>0</v>
      </c>
      <c r="J32" s="4">
        <v>200</v>
      </c>
      <c r="K32" s="4">
        <v>0</v>
      </c>
      <c r="L32" s="4">
        <v>0</v>
      </c>
      <c r="M32" s="4">
        <v>0</v>
      </c>
      <c r="N32" s="4">
        <v>200</v>
      </c>
      <c r="O32" s="4">
        <v>0</v>
      </c>
      <c r="P32" s="12">
        <f t="shared" si="1"/>
        <v>600</v>
      </c>
      <c r="Q32" s="5" t="s">
        <v>60</v>
      </c>
    </row>
    <row r="33" spans="1:17" x14ac:dyDescent="0.3">
      <c r="A33" s="5">
        <v>6930</v>
      </c>
      <c r="B33" s="1" t="s">
        <v>45</v>
      </c>
      <c r="D33" s="4">
        <v>900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12">
        <f t="shared" si="1"/>
        <v>900</v>
      </c>
      <c r="Q33" s="5" t="s">
        <v>61</v>
      </c>
    </row>
    <row r="34" spans="1:17" x14ac:dyDescent="0.3">
      <c r="A34" s="5">
        <v>6940</v>
      </c>
      <c r="B34" s="1" t="s">
        <v>46</v>
      </c>
      <c r="D34" s="4">
        <v>450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12">
        <f t="shared" si="1"/>
        <v>450</v>
      </c>
      <c r="Q34" s="5" t="s">
        <v>61</v>
      </c>
    </row>
    <row r="35" spans="1:17" x14ac:dyDescent="0.3">
      <c r="A35" s="5">
        <v>6952</v>
      </c>
      <c r="B35" s="1" t="s">
        <v>47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1129.81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12">
        <f t="shared" si="1"/>
        <v>1129.81</v>
      </c>
    </row>
    <row r="36" spans="1:17" x14ac:dyDescent="0.3">
      <c r="A36" s="5">
        <v>6990</v>
      </c>
      <c r="B36" s="1" t="s">
        <v>48</v>
      </c>
      <c r="D36" s="12">
        <v>0</v>
      </c>
      <c r="E36" s="12">
        <v>0</v>
      </c>
      <c r="F36" s="12">
        <v>0</v>
      </c>
      <c r="G36" s="12">
        <v>0</v>
      </c>
      <c r="H36" s="12">
        <f>C5</f>
        <v>8900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P36" s="12">
        <f>SUM(D36:N36)</f>
        <v>8900</v>
      </c>
    </row>
    <row r="37" spans="1:17" x14ac:dyDescent="0.3">
      <c r="A37" s="5">
        <v>7099</v>
      </c>
      <c r="B37" s="1" t="s">
        <v>49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12">
        <f t="shared" si="1"/>
        <v>0</v>
      </c>
      <c r="Q37" s="5" t="s">
        <v>68</v>
      </c>
    </row>
    <row r="38" spans="1:17" ht="15" thickBot="1" x14ac:dyDescent="0.35">
      <c r="A38" s="5"/>
      <c r="B38" s="19" t="s">
        <v>50</v>
      </c>
      <c r="C38" s="19"/>
      <c r="D38" s="8">
        <f t="shared" ref="D38:O38" si="2">SUM(D17:D37)</f>
        <v>9452.25</v>
      </c>
      <c r="E38" s="8">
        <f t="shared" si="2"/>
        <v>2577.25</v>
      </c>
      <c r="F38" s="8">
        <f t="shared" si="2"/>
        <v>12424.29</v>
      </c>
      <c r="G38" s="8">
        <f t="shared" si="2"/>
        <v>10037.959999999999</v>
      </c>
      <c r="H38" s="8">
        <f t="shared" si="2"/>
        <v>23124.29</v>
      </c>
      <c r="I38" s="8">
        <f t="shared" si="2"/>
        <v>11167.769999999999</v>
      </c>
      <c r="J38" s="8">
        <f t="shared" si="2"/>
        <v>12424.29</v>
      </c>
      <c r="K38" s="8">
        <f t="shared" si="2"/>
        <v>10037.959999999999</v>
      </c>
      <c r="L38" s="8">
        <f t="shared" si="2"/>
        <v>12224.29</v>
      </c>
      <c r="M38" s="8">
        <f t="shared" si="2"/>
        <v>11437.96</v>
      </c>
      <c r="N38" s="8">
        <f t="shared" si="2"/>
        <v>7405.9400000000005</v>
      </c>
      <c r="O38" s="8">
        <f t="shared" si="2"/>
        <v>2285.75</v>
      </c>
      <c r="P38" s="8">
        <f t="shared" si="1"/>
        <v>124600</v>
      </c>
    </row>
    <row r="39" spans="1:17" ht="15.6" thickTop="1" thickBot="1" x14ac:dyDescent="0.35">
      <c r="A39" s="5"/>
      <c r="P39" s="8">
        <f t="shared" si="1"/>
        <v>0</v>
      </c>
    </row>
    <row r="40" spans="1:17" ht="15.6" thickTop="1" thickBot="1" x14ac:dyDescent="0.35">
      <c r="A40" s="5"/>
      <c r="B40" s="19" t="s">
        <v>51</v>
      </c>
      <c r="C40" s="19"/>
      <c r="D40" s="8">
        <f t="shared" ref="D40:O40" si="3">D13-D38</f>
        <v>106247.75</v>
      </c>
      <c r="E40" s="8">
        <f t="shared" si="3"/>
        <v>-2577.25</v>
      </c>
      <c r="F40" s="8">
        <f t="shared" si="3"/>
        <v>-12424.29</v>
      </c>
      <c r="G40" s="8">
        <f t="shared" si="3"/>
        <v>-10037.959999999999</v>
      </c>
      <c r="H40" s="8">
        <f t="shared" si="3"/>
        <v>-23124.29</v>
      </c>
      <c r="I40" s="8">
        <f t="shared" si="3"/>
        <v>-11167.769999999999</v>
      </c>
      <c r="J40" s="8">
        <f t="shared" si="3"/>
        <v>-12424.29</v>
      </c>
      <c r="K40" s="8">
        <f t="shared" si="3"/>
        <v>-10037.959999999999</v>
      </c>
      <c r="L40" s="8">
        <f t="shared" si="3"/>
        <v>-12224.29</v>
      </c>
      <c r="M40" s="8">
        <f t="shared" si="3"/>
        <v>-11437.96</v>
      </c>
      <c r="N40" s="8">
        <f t="shared" si="3"/>
        <v>-7405.9400000000005</v>
      </c>
      <c r="O40" s="8">
        <f t="shared" si="3"/>
        <v>6614.25</v>
      </c>
      <c r="P40" s="8">
        <f t="shared" si="1"/>
        <v>0</v>
      </c>
      <c r="Q40" s="5" t="s">
        <v>63</v>
      </c>
    </row>
    <row r="41" spans="1:17" ht="15" thickTop="1" x14ac:dyDescent="0.3">
      <c r="Q41" s="5" t="s">
        <v>64</v>
      </c>
    </row>
  </sheetData>
  <mergeCells count="6">
    <mergeCell ref="A1:P1"/>
    <mergeCell ref="A9:C9"/>
    <mergeCell ref="B13:C13"/>
    <mergeCell ref="A15:C15"/>
    <mergeCell ref="B38:C38"/>
    <mergeCell ref="B40:C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Menefee</dc:creator>
  <cp:lastModifiedBy>Joe Leone</cp:lastModifiedBy>
  <dcterms:created xsi:type="dcterms:W3CDTF">2021-11-22T17:40:07Z</dcterms:created>
  <dcterms:modified xsi:type="dcterms:W3CDTF">2022-01-03T20:20:55Z</dcterms:modified>
</cp:coreProperties>
</file>